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7" i="1" l="1"/>
  <c r="O21" i="1" s="1"/>
  <c r="O24" i="1" s="1"/>
  <c r="AE17" i="1"/>
  <c r="AD17" i="1"/>
  <c r="AC17" i="1"/>
  <c r="AB17" i="1"/>
  <c r="AA17" i="1"/>
  <c r="Z17" i="1"/>
  <c r="Y17" i="1"/>
  <c r="I23" i="1"/>
  <c r="X17" i="1"/>
  <c r="H23" i="1"/>
  <c r="L23" i="1" s="1"/>
  <c r="W17" i="1"/>
  <c r="G23" i="1"/>
  <c r="V17" i="1"/>
  <c r="F23" i="1"/>
  <c r="U17" i="1"/>
  <c r="E23" i="1"/>
  <c r="T17" i="1"/>
  <c r="I22" i="1"/>
  <c r="S17" i="1"/>
  <c r="H22" i="1"/>
  <c r="R17" i="1"/>
  <c r="G22" i="1" s="1"/>
  <c r="Q17" i="1"/>
  <c r="F22" i="1" s="1"/>
  <c r="P17" i="1"/>
  <c r="E22" i="1" s="1"/>
  <c r="E24" i="1" s="1"/>
  <c r="M17" i="1"/>
  <c r="L17" i="1"/>
  <c r="K17" i="1"/>
  <c r="J17" i="1"/>
  <c r="I17" i="1"/>
  <c r="I21" i="1" s="1"/>
  <c r="N21" i="1"/>
  <c r="H17" i="1"/>
  <c r="H21" i="1"/>
  <c r="L21" i="1" s="1"/>
  <c r="G17" i="1"/>
  <c r="G21" i="1" s="1"/>
  <c r="F17" i="1"/>
  <c r="F21" i="1" s="1"/>
  <c r="E17" i="1"/>
  <c r="E21" i="1"/>
  <c r="M23" i="1"/>
  <c r="K23" i="1"/>
  <c r="D18" i="1"/>
  <c r="K21" i="1" l="1"/>
  <c r="F24" i="1"/>
  <c r="G24" i="1"/>
  <c r="I24" i="1"/>
  <c r="M24" i="1" s="1"/>
  <c r="M21" i="1"/>
  <c r="K22" i="1"/>
  <c r="L22" i="1"/>
  <c r="M22" i="1"/>
  <c r="H24" i="1"/>
  <c r="L24" i="1" s="1"/>
  <c r="K24" i="1" l="1"/>
</calcChain>
</file>

<file path=xl/sharedStrings.xml><?xml version="1.0" encoding="utf-8"?>
<sst xmlns="http://schemas.openxmlformats.org/spreadsheetml/2006/main" count="99" uniqueCount="61">
  <si>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</si>
  <si>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</si>
  <si>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</si>
  <si>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</si>
  <si>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</si>
  <si>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</si>
  <si>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</si>
  <si>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</si>
  <si>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</si>
  <si>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</si>
  <si>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</si>
  <si>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</si>
  <si>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</si>
  <si>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</si>
  <si>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</si>
  <si>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</si>
  <si>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</si>
  <si>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</si>
  <si>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</si>
  <si>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</si>
  <si>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</si>
  <si>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</si>
  <si>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</si>
  <si>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</si>
  <si>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</si>
  <si>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</si>
  <si>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</si>
  <si>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</si>
  <si>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</si>
  <si>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</si>
  <si>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</si>
  <si>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</si>
  <si>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</si>
  <si>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</si>
  <si>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</si>
  <si>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</si>
  <si>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</si>
  <si>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</si>
  <si>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</si>
  <si>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</si>
  <si>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</si>
  <si>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Laura Jehkonen</t>
  </si>
  <si>
    <t>3.5.1984</t>
  </si>
  <si>
    <t>13.08. 2006  ViU - YPJ  0-2  (9-12, 9-10)</t>
  </si>
  <si>
    <t>14.06. 2008  ViU - PeTo-Jussit  0-2  (4-7, 4-5)</t>
  </si>
  <si>
    <t>26.  ottelu</t>
  </si>
  <si>
    <t xml:space="preserve">  22 v   3 kk 10 pv</t>
  </si>
  <si>
    <t xml:space="preserve">  24 v   1 kk 11 pv</t>
  </si>
  <si>
    <t>ViU</t>
  </si>
  <si>
    <t>ykköspesis</t>
  </si>
  <si>
    <t>9.</t>
  </si>
  <si>
    <t>11.</t>
  </si>
  <si>
    <t>7.</t>
  </si>
  <si>
    <t>superpesiskarsinta</t>
  </si>
  <si>
    <t>play off</t>
  </si>
  <si>
    <t>suomensarja</t>
  </si>
  <si>
    <t>JoMa</t>
  </si>
  <si>
    <t>JoMa = Joensuun Maila  (1957)</t>
  </si>
  <si>
    <t>ViU = Viinijärven Urheilijat  (1914)</t>
  </si>
  <si>
    <t>alemmat pudotuspelit</t>
  </si>
  <si>
    <t>ViU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</si>
</sst>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5" fontId="1" fillId="6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3" customWidth="1"/>
    <col min="4" max="4" width="8" style="84" customWidth="1"/>
    <col min="5" max="12" width="5.7109375" style="84" customWidth="1"/>
    <col min="13" max="13" width="6.28515625" style="84" customWidth="1"/>
    <col min="14" max="14" width="8.28515625" style="84" customWidth="1"/>
    <col min="15" max="15" width="0.7109375" style="84" customWidth="1"/>
    <col min="16" max="23" width="5.7109375" style="84" customWidth="1"/>
    <col min="24" max="27" width="5.7109375" style="26" customWidth="1"/>
    <col min="28" max="28" width="6.28515625" style="85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9">
        <v>2001</v>
      </c>
      <c r="C4" s="89"/>
      <c r="D4" s="90" t="s">
        <v>56</v>
      </c>
      <c r="E4" s="89"/>
      <c r="F4" s="92" t="s">
        <v>55</v>
      </c>
      <c r="G4" s="89"/>
      <c r="H4" s="89"/>
      <c r="I4" s="89"/>
      <c r="J4" s="89"/>
      <c r="K4" s="89"/>
      <c r="L4" s="89"/>
      <c r="M4" s="89"/>
      <c r="N4" s="91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1">
        <v>2002</v>
      </c>
      <c r="C5" s="31"/>
      <c r="D5" s="32" t="s">
        <v>48</v>
      </c>
      <c r="E5" s="31"/>
      <c r="F5" s="86" t="s">
        <v>49</v>
      </c>
      <c r="G5" s="88"/>
      <c r="H5" s="87"/>
      <c r="I5" s="31"/>
      <c r="J5" s="31"/>
      <c r="K5" s="31"/>
      <c r="L5" s="31"/>
      <c r="M5" s="31"/>
      <c r="N5" s="33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2003</v>
      </c>
      <c r="C6" s="27"/>
      <c r="D6" s="28"/>
      <c r="E6" s="27"/>
      <c r="F6" s="27"/>
      <c r="G6" s="27"/>
      <c r="H6" s="27"/>
      <c r="I6" s="27"/>
      <c r="J6" s="27"/>
      <c r="K6" s="27"/>
      <c r="L6" s="27"/>
      <c r="M6" s="27"/>
      <c r="N6" s="29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9">
        <v>2004</v>
      </c>
      <c r="C7" s="89"/>
      <c r="D7" s="90" t="s">
        <v>56</v>
      </c>
      <c r="E7" s="89"/>
      <c r="F7" s="92" t="s">
        <v>55</v>
      </c>
      <c r="G7" s="89"/>
      <c r="H7" s="89"/>
      <c r="I7" s="89"/>
      <c r="J7" s="89"/>
      <c r="K7" s="89"/>
      <c r="L7" s="89"/>
      <c r="M7" s="89"/>
      <c r="N7" s="91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31">
        <v>2005</v>
      </c>
      <c r="C8" s="31"/>
      <c r="D8" s="32" t="s">
        <v>56</v>
      </c>
      <c r="E8" s="31"/>
      <c r="F8" s="86" t="s">
        <v>49</v>
      </c>
      <c r="G8" s="88"/>
      <c r="H8" s="87"/>
      <c r="I8" s="31"/>
      <c r="J8" s="31"/>
      <c r="K8" s="31"/>
      <c r="L8" s="31"/>
      <c r="M8" s="31"/>
      <c r="N8" s="33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1">
        <v>2006</v>
      </c>
      <c r="C9" s="31"/>
      <c r="D9" s="32" t="s">
        <v>48</v>
      </c>
      <c r="E9" s="31"/>
      <c r="F9" s="86" t="s">
        <v>49</v>
      </c>
      <c r="G9" s="88"/>
      <c r="H9" s="87"/>
      <c r="I9" s="31"/>
      <c r="J9" s="31"/>
      <c r="K9" s="31"/>
      <c r="L9" s="31"/>
      <c r="M9" s="31"/>
      <c r="N9" s="33"/>
      <c r="O9" s="25"/>
      <c r="P9" s="27"/>
      <c r="Q9" s="27"/>
      <c r="R9" s="27"/>
      <c r="S9" s="27"/>
      <c r="T9" s="27"/>
      <c r="U9" s="30">
        <v>2</v>
      </c>
      <c r="V9" s="30">
        <v>0</v>
      </c>
      <c r="W9" s="30">
        <v>1</v>
      </c>
      <c r="X9" s="30">
        <v>1</v>
      </c>
      <c r="Y9" s="30">
        <v>7</v>
      </c>
      <c r="Z9" s="27"/>
      <c r="AA9" s="27"/>
      <c r="AB9" s="27"/>
      <c r="AC9" s="27"/>
      <c r="AD9" s="27"/>
      <c r="AE9" s="27"/>
      <c r="AF9" s="34" t="s">
        <v>53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2007</v>
      </c>
      <c r="C10" s="27" t="s">
        <v>50</v>
      </c>
      <c r="D10" s="28" t="s">
        <v>48</v>
      </c>
      <c r="E10" s="27">
        <v>14</v>
      </c>
      <c r="F10" s="27">
        <v>0</v>
      </c>
      <c r="G10" s="27">
        <v>0</v>
      </c>
      <c r="H10" s="27">
        <v>2</v>
      </c>
      <c r="I10" s="27">
        <v>27</v>
      </c>
      <c r="J10" s="27">
        <v>9</v>
      </c>
      <c r="K10" s="27">
        <v>8</v>
      </c>
      <c r="L10" s="27">
        <v>10</v>
      </c>
      <c r="M10" s="27">
        <v>0</v>
      </c>
      <c r="N10" s="29">
        <v>0.36480000000000001</v>
      </c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2008</v>
      </c>
      <c r="C11" s="27" t="s">
        <v>51</v>
      </c>
      <c r="D11" s="28" t="s">
        <v>48</v>
      </c>
      <c r="E11" s="27">
        <v>20</v>
      </c>
      <c r="F11" s="27">
        <v>1</v>
      </c>
      <c r="G11" s="27">
        <v>8</v>
      </c>
      <c r="H11" s="27">
        <v>6</v>
      </c>
      <c r="I11" s="27">
        <v>34</v>
      </c>
      <c r="J11" s="27">
        <v>1</v>
      </c>
      <c r="K11" s="27">
        <v>7</v>
      </c>
      <c r="L11" s="27">
        <v>17</v>
      </c>
      <c r="M11" s="27">
        <v>9</v>
      </c>
      <c r="N11" s="29">
        <v>0.32379999999999998</v>
      </c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2009</v>
      </c>
      <c r="C12" s="27" t="s">
        <v>52</v>
      </c>
      <c r="D12" s="28" t="s">
        <v>48</v>
      </c>
      <c r="E12" s="27">
        <v>22</v>
      </c>
      <c r="F12" s="27">
        <v>0</v>
      </c>
      <c r="G12" s="27">
        <v>14</v>
      </c>
      <c r="H12" s="27">
        <v>14</v>
      </c>
      <c r="I12" s="27">
        <v>74</v>
      </c>
      <c r="J12" s="27">
        <v>8</v>
      </c>
      <c r="K12" s="27">
        <v>17</v>
      </c>
      <c r="L12" s="27">
        <v>35</v>
      </c>
      <c r="M12" s="27">
        <v>14</v>
      </c>
      <c r="N12" s="29">
        <v>0.52110000000000001</v>
      </c>
      <c r="O12" s="25"/>
      <c r="P12" s="27">
        <v>3</v>
      </c>
      <c r="Q12" s="27">
        <v>0</v>
      </c>
      <c r="R12" s="27">
        <v>2</v>
      </c>
      <c r="S12" s="27">
        <v>0</v>
      </c>
      <c r="T12" s="27">
        <v>3</v>
      </c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 t="s">
        <v>54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2010</v>
      </c>
      <c r="C13" s="27" t="s">
        <v>50</v>
      </c>
      <c r="D13" s="28" t="s">
        <v>48</v>
      </c>
      <c r="E13" s="27">
        <v>24</v>
      </c>
      <c r="F13" s="27">
        <v>0</v>
      </c>
      <c r="G13" s="27">
        <v>9</v>
      </c>
      <c r="H13" s="27">
        <v>15</v>
      </c>
      <c r="I13" s="27">
        <v>86</v>
      </c>
      <c r="J13" s="27">
        <v>17</v>
      </c>
      <c r="K13" s="27">
        <v>27</v>
      </c>
      <c r="L13" s="27">
        <v>33</v>
      </c>
      <c r="M13" s="27">
        <v>9</v>
      </c>
      <c r="N13" s="29">
        <v>0.51800000000000002</v>
      </c>
      <c r="O13" s="25"/>
      <c r="P13" s="27"/>
      <c r="Q13" s="27"/>
      <c r="R13" s="27"/>
      <c r="S13" s="27"/>
      <c r="T13" s="27"/>
      <c r="U13" s="30">
        <v>3</v>
      </c>
      <c r="V13" s="30">
        <v>0</v>
      </c>
      <c r="W13" s="30">
        <v>2</v>
      </c>
      <c r="X13" s="30">
        <v>2</v>
      </c>
      <c r="Y13" s="30">
        <v>7</v>
      </c>
      <c r="Z13" s="27"/>
      <c r="AA13" s="27"/>
      <c r="AB13" s="27"/>
      <c r="AC13" s="27"/>
      <c r="AD13" s="27"/>
      <c r="AE13" s="27"/>
      <c r="AF13" s="68" t="s">
        <v>59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1">
        <v>2011</v>
      </c>
      <c r="C14" s="31"/>
      <c r="D14" s="32" t="s">
        <v>56</v>
      </c>
      <c r="E14" s="31"/>
      <c r="F14" s="86" t="s">
        <v>49</v>
      </c>
      <c r="G14" s="88"/>
      <c r="H14" s="87"/>
      <c r="I14" s="31"/>
      <c r="J14" s="31"/>
      <c r="K14" s="31"/>
      <c r="L14" s="31"/>
      <c r="M14" s="31"/>
      <c r="N14" s="33"/>
      <c r="O14" s="25"/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7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2012</v>
      </c>
      <c r="C15" s="27"/>
      <c r="D15" s="28"/>
      <c r="E15" s="27"/>
      <c r="F15" s="27"/>
      <c r="G15" s="37"/>
      <c r="H15" s="47"/>
      <c r="I15" s="27"/>
      <c r="J15" s="27"/>
      <c r="K15" s="27"/>
      <c r="L15" s="27"/>
      <c r="M15" s="27"/>
      <c r="N15" s="29"/>
      <c r="O15" s="25"/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89">
        <v>2013</v>
      </c>
      <c r="C16" s="89"/>
      <c r="D16" s="90" t="s">
        <v>60</v>
      </c>
      <c r="E16" s="89"/>
      <c r="F16" s="92" t="s">
        <v>55</v>
      </c>
      <c r="G16" s="89"/>
      <c r="H16" s="89"/>
      <c r="I16" s="89"/>
      <c r="J16" s="89"/>
      <c r="K16" s="89"/>
      <c r="L16" s="89"/>
      <c r="M16" s="89"/>
      <c r="N16" s="91"/>
      <c r="O16" s="25"/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SUM(E4:E16)</f>
        <v>80</v>
      </c>
      <c r="F17" s="19">
        <f t="shared" si="0"/>
        <v>1</v>
      </c>
      <c r="G17" s="19">
        <f t="shared" si="0"/>
        <v>31</v>
      </c>
      <c r="H17" s="19">
        <f t="shared" si="0"/>
        <v>37</v>
      </c>
      <c r="I17" s="19">
        <f t="shared" si="0"/>
        <v>221</v>
      </c>
      <c r="J17" s="19">
        <f t="shared" si="0"/>
        <v>35</v>
      </c>
      <c r="K17" s="19">
        <f t="shared" si="0"/>
        <v>59</v>
      </c>
      <c r="L17" s="19">
        <f t="shared" si="0"/>
        <v>95</v>
      </c>
      <c r="M17" s="19">
        <f t="shared" si="0"/>
        <v>32</v>
      </c>
      <c r="N17" s="35">
        <v>0.45400000000000001</v>
      </c>
      <c r="O17" s="36">
        <f t="shared" ref="O17:AE17" si="1">SUM(O4:O16)</f>
        <v>0</v>
      </c>
      <c r="P17" s="19">
        <f t="shared" si="1"/>
        <v>3</v>
      </c>
      <c r="Q17" s="19">
        <f t="shared" si="1"/>
        <v>0</v>
      </c>
      <c r="R17" s="19">
        <f t="shared" si="1"/>
        <v>2</v>
      </c>
      <c r="S17" s="19">
        <f t="shared" si="1"/>
        <v>0</v>
      </c>
      <c r="T17" s="19">
        <f t="shared" si="1"/>
        <v>3</v>
      </c>
      <c r="U17" s="19">
        <f t="shared" si="1"/>
        <v>5</v>
      </c>
      <c r="V17" s="19">
        <f t="shared" si="1"/>
        <v>0</v>
      </c>
      <c r="W17" s="19">
        <f t="shared" si="1"/>
        <v>3</v>
      </c>
      <c r="X17" s="19">
        <f t="shared" si="1"/>
        <v>3</v>
      </c>
      <c r="Y17" s="19">
        <f t="shared" si="1"/>
        <v>14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0</v>
      </c>
      <c r="AE17" s="19">
        <f t="shared" si="1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8" t="s">
        <v>2</v>
      </c>
      <c r="C18" s="37"/>
      <c r="D18" s="38">
        <f>SUM(F17:H17)+((I17-F17-G17)/3)+(E17/3)+(Z17*25)+(AA17*25)+(AB17*10)+(AC17*25)+(AD17*20)+(AE17*15)</f>
        <v>158.66666666666666</v>
      </c>
      <c r="E18" s="1"/>
      <c r="F18" s="1"/>
      <c r="G18" s="1"/>
      <c r="H18" s="1"/>
      <c r="I18" s="1"/>
      <c r="J18" s="1"/>
      <c r="K18" s="1"/>
      <c r="L18" s="1"/>
      <c r="M18" s="1"/>
      <c r="N18" s="3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40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9"/>
      <c r="O19" s="41"/>
      <c r="P19" s="1"/>
      <c r="Q19" s="42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1"/>
      <c r="AE19" s="1"/>
      <c r="AF19" s="43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4"/>
      <c r="D20" s="44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5" t="s">
        <v>38</v>
      </c>
      <c r="O20" s="25"/>
      <c r="P20" s="45" t="s">
        <v>33</v>
      </c>
      <c r="Q20" s="13"/>
      <c r="R20" s="13"/>
      <c r="S20" s="13"/>
      <c r="T20" s="46"/>
      <c r="U20" s="46"/>
      <c r="V20" s="46"/>
      <c r="W20" s="46"/>
      <c r="X20" s="46"/>
      <c r="Y20" s="13"/>
      <c r="Z20" s="13"/>
      <c r="AA20" s="13"/>
      <c r="AB20" s="12"/>
      <c r="AC20" s="13"/>
      <c r="AD20" s="13"/>
      <c r="AE20" s="13"/>
      <c r="AF20" s="47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5" t="s">
        <v>17</v>
      </c>
      <c r="C21" s="13"/>
      <c r="D21" s="48"/>
      <c r="E21" s="27">
        <f>PRODUCT(E17)</f>
        <v>80</v>
      </c>
      <c r="F21" s="27">
        <f>PRODUCT(F17)</f>
        <v>1</v>
      </c>
      <c r="G21" s="27">
        <f>PRODUCT(G17)</f>
        <v>31</v>
      </c>
      <c r="H21" s="27">
        <f>PRODUCT(H17)</f>
        <v>37</v>
      </c>
      <c r="I21" s="27">
        <f>PRODUCT(I17)</f>
        <v>221</v>
      </c>
      <c r="J21" s="1"/>
      <c r="K21" s="49">
        <f>PRODUCT((F21+G21)/E21)</f>
        <v>0.4</v>
      </c>
      <c r="L21" s="49">
        <f>PRODUCT(H21/E21)</f>
        <v>0.46250000000000002</v>
      </c>
      <c r="M21" s="49">
        <f>PRODUCT(I21/E21)</f>
        <v>2.7625000000000002</v>
      </c>
      <c r="N21" s="29">
        <f>PRODUCT(N17)</f>
        <v>0.45400000000000001</v>
      </c>
      <c r="O21" s="25">
        <f>PRODUCT(O17)</f>
        <v>0</v>
      </c>
      <c r="P21" s="50" t="s">
        <v>34</v>
      </c>
      <c r="Q21" s="51"/>
      <c r="R21" s="51"/>
      <c r="S21" s="52" t="s">
        <v>43</v>
      </c>
      <c r="T21" s="52"/>
      <c r="U21" s="52"/>
      <c r="V21" s="52"/>
      <c r="W21" s="52"/>
      <c r="X21" s="52"/>
      <c r="Y21" s="52"/>
      <c r="Z21" s="52"/>
      <c r="AA21" s="52"/>
      <c r="AB21" s="53"/>
      <c r="AC21" s="52"/>
      <c r="AD21" s="54" t="s">
        <v>39</v>
      </c>
      <c r="AE21" s="54"/>
      <c r="AF21" s="55" t="s">
        <v>46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6" t="s">
        <v>18</v>
      </c>
      <c r="C22" s="57"/>
      <c r="D22" s="58"/>
      <c r="E22" s="27">
        <f>PRODUCT(P17)</f>
        <v>3</v>
      </c>
      <c r="F22" s="27">
        <f>PRODUCT(Q17)</f>
        <v>0</v>
      </c>
      <c r="G22" s="27">
        <f>PRODUCT(R17)</f>
        <v>2</v>
      </c>
      <c r="H22" s="27">
        <f>PRODUCT(S17)</f>
        <v>0</v>
      </c>
      <c r="I22" s="27">
        <f>PRODUCT(T17)</f>
        <v>3</v>
      </c>
      <c r="J22" s="1"/>
      <c r="K22" s="49">
        <f>PRODUCT((F22+G22)/E22)</f>
        <v>0.66666666666666663</v>
      </c>
      <c r="L22" s="49">
        <f>PRODUCT(H22/E22)</f>
        <v>0</v>
      </c>
      <c r="M22" s="49">
        <f>PRODUCT(I22/E22)</f>
        <v>1</v>
      </c>
      <c r="N22" s="29">
        <v>0.3</v>
      </c>
      <c r="O22" s="59">
        <v>0</v>
      </c>
      <c r="P22" s="60" t="s">
        <v>35</v>
      </c>
      <c r="Q22" s="61"/>
      <c r="R22" s="61"/>
      <c r="S22" s="62" t="s">
        <v>43</v>
      </c>
      <c r="T22" s="62"/>
      <c r="U22" s="62"/>
      <c r="V22" s="62"/>
      <c r="W22" s="62"/>
      <c r="X22" s="62"/>
      <c r="Y22" s="62"/>
      <c r="Z22" s="62"/>
      <c r="AA22" s="62"/>
      <c r="AB22" s="63"/>
      <c r="AC22" s="62"/>
      <c r="AD22" s="64" t="s">
        <v>39</v>
      </c>
      <c r="AE22" s="64"/>
      <c r="AF22" s="65" t="s">
        <v>46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6" t="s">
        <v>19</v>
      </c>
      <c r="C23" s="67"/>
      <c r="D23" s="68"/>
      <c r="E23" s="30">
        <f>PRODUCT(U17)</f>
        <v>5</v>
      </c>
      <c r="F23" s="30">
        <f>PRODUCT(V17)</f>
        <v>0</v>
      </c>
      <c r="G23" s="30">
        <f>PRODUCT(W17)</f>
        <v>3</v>
      </c>
      <c r="H23" s="30">
        <f>PRODUCT(X17)</f>
        <v>3</v>
      </c>
      <c r="I23" s="30">
        <f>PRODUCT(Y17)</f>
        <v>14</v>
      </c>
      <c r="J23" s="1"/>
      <c r="K23" s="69">
        <f>PRODUCT((F23+G23)/E23)</f>
        <v>0.6</v>
      </c>
      <c r="L23" s="69">
        <f>PRODUCT(H23/E23)</f>
        <v>0.6</v>
      </c>
      <c r="M23" s="69">
        <f>PRODUCT(I23/E23)</f>
        <v>2.8</v>
      </c>
      <c r="N23" s="70">
        <v>0.53800000000000003</v>
      </c>
      <c r="O23" s="25">
        <v>0</v>
      </c>
      <c r="P23" s="60" t="s">
        <v>36</v>
      </c>
      <c r="Q23" s="61"/>
      <c r="R23" s="61"/>
      <c r="S23" s="62" t="s">
        <v>43</v>
      </c>
      <c r="T23" s="62"/>
      <c r="U23" s="62"/>
      <c r="V23" s="62"/>
      <c r="W23" s="62"/>
      <c r="X23" s="62"/>
      <c r="Y23" s="62"/>
      <c r="Z23" s="62"/>
      <c r="AA23" s="62"/>
      <c r="AB23" s="63"/>
      <c r="AC23" s="62"/>
      <c r="AD23" s="64" t="s">
        <v>39</v>
      </c>
      <c r="AE23" s="64"/>
      <c r="AF23" s="65" t="s">
        <v>46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71" t="s">
        <v>20</v>
      </c>
      <c r="C24" s="72"/>
      <c r="D24" s="73"/>
      <c r="E24" s="19">
        <f>SUM(E21:E23)</f>
        <v>88</v>
      </c>
      <c r="F24" s="19">
        <f>SUM(F21:F23)</f>
        <v>1</v>
      </c>
      <c r="G24" s="19">
        <f>SUM(G21:G23)</f>
        <v>36</v>
      </c>
      <c r="H24" s="19">
        <f>SUM(H21:H23)</f>
        <v>40</v>
      </c>
      <c r="I24" s="19">
        <f>SUM(I21:I23)</f>
        <v>238</v>
      </c>
      <c r="J24" s="1"/>
      <c r="K24" s="74">
        <f>PRODUCT((F24+G24)/E24)</f>
        <v>0.42045454545454547</v>
      </c>
      <c r="L24" s="74">
        <f>PRODUCT(H24/E24)</f>
        <v>0.45454545454545453</v>
      </c>
      <c r="M24" s="74">
        <f>PRODUCT(I24/E24)</f>
        <v>2.7045454545454546</v>
      </c>
      <c r="N24" s="35">
        <v>0.45300000000000001</v>
      </c>
      <c r="O24" s="25">
        <f>SUM(O21:O23)</f>
        <v>0</v>
      </c>
      <c r="P24" s="75" t="s">
        <v>37</v>
      </c>
      <c r="Q24" s="76"/>
      <c r="R24" s="76"/>
      <c r="S24" s="77" t="s">
        <v>44</v>
      </c>
      <c r="T24" s="77"/>
      <c r="U24" s="77"/>
      <c r="V24" s="77"/>
      <c r="W24" s="77"/>
      <c r="X24" s="77"/>
      <c r="Y24" s="77"/>
      <c r="Z24" s="77"/>
      <c r="AA24" s="77"/>
      <c r="AB24" s="78"/>
      <c r="AC24" s="77"/>
      <c r="AD24" s="79" t="s">
        <v>45</v>
      </c>
      <c r="AE24" s="79"/>
      <c r="AF24" s="80" t="s">
        <v>47</v>
      </c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40"/>
      <c r="C25" s="40"/>
      <c r="D25" s="40"/>
      <c r="E25" s="40"/>
      <c r="F25" s="40"/>
      <c r="G25" s="40"/>
      <c r="H25" s="40"/>
      <c r="I25" s="40"/>
      <c r="J25" s="1"/>
      <c r="K25" s="40"/>
      <c r="L25" s="40"/>
      <c r="M25" s="40"/>
      <c r="N25" s="39"/>
      <c r="O25" s="25"/>
      <c r="P25" s="1"/>
      <c r="Q25" s="42"/>
      <c r="R25" s="1"/>
      <c r="S25" s="1"/>
      <c r="T25" s="25"/>
      <c r="U25" s="25"/>
      <c r="V25" s="81"/>
      <c r="W25" s="1"/>
      <c r="X25" s="1"/>
      <c r="Y25" s="1"/>
      <c r="Z25" s="1"/>
      <c r="AA25" s="1"/>
      <c r="AB25" s="25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 t="s">
        <v>40</v>
      </c>
      <c r="C26" s="1"/>
      <c r="D26" s="1" t="s">
        <v>57</v>
      </c>
      <c r="E26" s="1"/>
      <c r="F26" s="25"/>
      <c r="G26" s="1"/>
      <c r="H26" s="1"/>
      <c r="I26" s="1"/>
      <c r="J26" s="1"/>
      <c r="K26" s="1"/>
      <c r="L26" s="1"/>
      <c r="M26" s="1"/>
      <c r="N26" s="42"/>
      <c r="O26" s="25"/>
      <c r="P26" s="1"/>
      <c r="Q26" s="42"/>
      <c r="R26" s="1"/>
      <c r="S26" s="1"/>
      <c r="T26" s="25"/>
      <c r="U26" s="25"/>
      <c r="V26" s="81"/>
      <c r="W26" s="1"/>
      <c r="X26" s="1"/>
      <c r="Y26" s="1"/>
      <c r="Z26" s="1"/>
      <c r="AA26" s="1"/>
      <c r="AB26" s="25"/>
      <c r="AC26" s="1"/>
      <c r="AD26" s="1"/>
      <c r="AE26" s="1"/>
      <c r="AF26" s="43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58</v>
      </c>
      <c r="E27" s="1"/>
      <c r="F27" s="25"/>
      <c r="G27" s="1"/>
      <c r="H27" s="1"/>
      <c r="I27" s="1"/>
      <c r="J27" s="1"/>
      <c r="K27" s="1"/>
      <c r="L27" s="1"/>
      <c r="M27" s="1"/>
      <c r="N27" s="42"/>
      <c r="O27" s="25"/>
      <c r="P27" s="1"/>
      <c r="Q27" s="42"/>
      <c r="R27" s="1"/>
      <c r="S27" s="1"/>
      <c r="T27" s="25"/>
      <c r="U27" s="25"/>
      <c r="V27" s="81"/>
      <c r="W27" s="1"/>
      <c r="X27" s="1"/>
      <c r="Y27" s="1"/>
      <c r="Z27" s="1"/>
      <c r="AA27" s="1"/>
      <c r="AB27" s="25"/>
      <c r="AC27" s="1"/>
      <c r="AD27" s="1"/>
      <c r="AE27" s="1"/>
      <c r="AF27" s="43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42"/>
      <c r="O28" s="25"/>
      <c r="P28" s="1"/>
      <c r="Q28" s="42"/>
      <c r="R28" s="1"/>
      <c r="S28" s="1"/>
      <c r="T28" s="25"/>
      <c r="U28" s="25"/>
      <c r="V28" s="81"/>
      <c r="W28" s="1"/>
      <c r="X28" s="1"/>
      <c r="Y28" s="1"/>
      <c r="Z28" s="1"/>
      <c r="AA28" s="1"/>
      <c r="AB28" s="25"/>
      <c r="AC28" s="1"/>
      <c r="AD28" s="1"/>
      <c r="AE28" s="1"/>
      <c r="AF28" s="43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9"/>
      <c r="AI29" s="9"/>
      <c r="AJ29" s="9"/>
      <c r="AK29" s="9"/>
      <c r="AL29" s="9"/>
    </row>
    <row r="30" spans="1:38" s="82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9"/>
      <c r="AI30" s="9"/>
      <c r="AJ30" s="9"/>
      <c r="AK30" s="9"/>
      <c r="AL30" s="9"/>
    </row>
    <row r="31" spans="1:38" s="82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9"/>
      <c r="AI31" s="9"/>
      <c r="AJ31" s="9"/>
      <c r="AK31" s="9"/>
      <c r="AL31" s="9"/>
    </row>
    <row r="32" spans="1:38" s="82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82"/>
      <c r="AI38" s="82"/>
      <c r="AJ38" s="82"/>
      <c r="AK38" s="82"/>
      <c r="AL38" s="82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82"/>
      <c r="AI39" s="82"/>
      <c r="AJ39" s="82"/>
      <c r="AK39" s="82"/>
      <c r="AL39" s="82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1"/>
      <c r="Q47" s="42"/>
      <c r="R47" s="1"/>
      <c r="S47" s="1"/>
      <c r="T47" s="25"/>
      <c r="U47" s="25"/>
      <c r="V47" s="81"/>
      <c r="W47" s="1"/>
      <c r="X47" s="1"/>
      <c r="Y47" s="1"/>
      <c r="Z47" s="1"/>
      <c r="AA47" s="1"/>
      <c r="AB47" s="25"/>
      <c r="AC47" s="1"/>
      <c r="AD47" s="1"/>
      <c r="AE47" s="1"/>
      <c r="AF47" s="43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1"/>
      <c r="Q48" s="42"/>
      <c r="R48" s="1"/>
      <c r="S48" s="1"/>
      <c r="T48" s="25"/>
      <c r="U48" s="25"/>
      <c r="V48" s="81"/>
      <c r="W48" s="1"/>
      <c r="X48" s="1"/>
      <c r="Y48" s="1"/>
      <c r="Z48" s="1"/>
      <c r="AA48" s="1"/>
      <c r="AB48" s="25"/>
      <c r="AC48" s="1"/>
      <c r="AD48" s="1"/>
      <c r="AE48" s="1"/>
      <c r="AF48" s="43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1"/>
      <c r="Q49" s="42"/>
      <c r="R49" s="1"/>
      <c r="S49" s="1"/>
      <c r="T49" s="25"/>
      <c r="U49" s="25"/>
      <c r="V49" s="81"/>
      <c r="W49" s="1"/>
      <c r="X49" s="1"/>
      <c r="Y49" s="1"/>
      <c r="Z49" s="1"/>
      <c r="AA49" s="1"/>
      <c r="AB49" s="25"/>
      <c r="AC49" s="1"/>
      <c r="AD49" s="1"/>
      <c r="AE49" s="1"/>
      <c r="AF49" s="4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2019-01-23T11:46:16Z</dcterms:modified>
</cp:coreProperties>
</file>